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74" i="1"/>
  <c r="F64"/>
  <c r="F62"/>
  <c r="F60"/>
  <c r="F58"/>
  <c r="F67" s="1"/>
  <c r="F54"/>
  <c r="F51"/>
  <c r="F45"/>
  <c r="F43"/>
  <c r="F40"/>
  <c r="F36"/>
  <c r="F28"/>
  <c r="F26"/>
  <c r="F68" s="1"/>
  <c r="F21"/>
  <c r="F9"/>
  <c r="D9"/>
  <c r="D21"/>
  <c r="D28"/>
  <c r="D36"/>
  <c r="D40"/>
  <c r="D43"/>
  <c r="D45"/>
  <c r="D51"/>
  <c r="D54"/>
  <c r="D58"/>
  <c r="D60"/>
  <c r="D62"/>
  <c r="D64"/>
  <c r="D74"/>
  <c r="D67" l="1"/>
  <c r="D26"/>
  <c r="C74"/>
  <c r="G13"/>
  <c r="E13"/>
  <c r="C40"/>
  <c r="E40" s="1"/>
  <c r="G44"/>
  <c r="E44"/>
  <c r="C43"/>
  <c r="G66"/>
  <c r="E66"/>
  <c r="G65"/>
  <c r="E65"/>
  <c r="C64"/>
  <c r="G63"/>
  <c r="E63"/>
  <c r="C62"/>
  <c r="G61"/>
  <c r="E61"/>
  <c r="C60"/>
  <c r="G59"/>
  <c r="E59"/>
  <c r="C58"/>
  <c r="G57"/>
  <c r="E57"/>
  <c r="G56"/>
  <c r="E56"/>
  <c r="G55"/>
  <c r="E55"/>
  <c r="C54"/>
  <c r="G53"/>
  <c r="E53"/>
  <c r="G52"/>
  <c r="E52"/>
  <c r="C51"/>
  <c r="G50"/>
  <c r="E50"/>
  <c r="G49"/>
  <c r="E49"/>
  <c r="G48"/>
  <c r="E48"/>
  <c r="G47"/>
  <c r="E47"/>
  <c r="G46"/>
  <c r="E46"/>
  <c r="C45"/>
  <c r="G42"/>
  <c r="E42"/>
  <c r="G41"/>
  <c r="E41"/>
  <c r="G40"/>
  <c r="G39"/>
  <c r="E39"/>
  <c r="G38"/>
  <c r="E38"/>
  <c r="G37"/>
  <c r="E37"/>
  <c r="C36"/>
  <c r="G35"/>
  <c r="E35"/>
  <c r="G34"/>
  <c r="E34"/>
  <c r="G33"/>
  <c r="E33"/>
  <c r="G32"/>
  <c r="E32"/>
  <c r="G31"/>
  <c r="E31"/>
  <c r="G30"/>
  <c r="E30"/>
  <c r="G29"/>
  <c r="E29"/>
  <c r="C28"/>
  <c r="G25"/>
  <c r="E25"/>
  <c r="G24"/>
  <c r="E24"/>
  <c r="G23"/>
  <c r="E23"/>
  <c r="G22"/>
  <c r="E22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D68" l="1"/>
  <c r="G43"/>
  <c r="E43"/>
  <c r="C67"/>
  <c r="G58"/>
  <c r="G9"/>
  <c r="G62"/>
  <c r="G60"/>
  <c r="G54"/>
  <c r="G51"/>
  <c r="G45"/>
  <c r="G36"/>
  <c r="G28"/>
  <c r="E58"/>
  <c r="E51"/>
  <c r="C26"/>
  <c r="E21"/>
  <c r="G21"/>
  <c r="E28"/>
  <c r="E62"/>
  <c r="E9"/>
  <c r="E36"/>
  <c r="E45"/>
  <c r="E54"/>
  <c r="E60"/>
  <c r="E64"/>
  <c r="G64"/>
  <c r="C68" l="1"/>
  <c r="G67"/>
  <c r="E67"/>
  <c r="G26"/>
  <c r="E26"/>
</calcChain>
</file>

<file path=xl/sharedStrings.xml><?xml version="1.0" encoding="utf-8"?>
<sst xmlns="http://schemas.openxmlformats.org/spreadsheetml/2006/main" count="152" uniqueCount="138">
  <si>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</si>
  <si>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</si>
  <si>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</si>
  <si>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</si>
  <si>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</si>
  <si>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</si>
  <si>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</si>
  <si>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</si>
  <si>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</si>
  <si>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</si>
  <si>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</si>
  <si>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</si>
  <si>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</si>
  <si>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</si>
  <si>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</si>
  <si>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</si>
  <si>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</si>
  <si>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</si>
  <si>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</si>
  <si>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</si>
  <si>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</si>
  <si>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</si>
  <si>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</si>
  <si>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</si>
  <si>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</si>
  <si>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</si>
  <si>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</si>
  <si>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</si>
  <si>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</si>
  <si>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</si>
  <si>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</si>
  <si>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</si>
  <si>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</si>
  <si>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</si>
  <si>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</si>
  <si>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</si>
  <si>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</si>
  <si>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</si>
  <si>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</si>
  <si>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</si>
  <si>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</si>
  <si>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</si>
  <si>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</si>
  <si>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</si>
  <si>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</si>
  <si>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</si>
  <si>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</si>
  <si>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</si>
  <si>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</si>
  <si>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</si>
  <si>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</si>
  <si>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</si>
  <si>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</si>
  <si>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</si>
  <si>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</si>
  <si>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</si>
  <si>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</si>
  <si>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</si>
  <si>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</si>
  <si>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</si>
  <si>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</si>
  <si>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</si>
  <si>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</si>
  <si>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</si>
  <si>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</si>
  <si>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</si>
  <si>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</si>
  <si>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</si>
  <si>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</si>
  <si>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</si>
  <si>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</si>
  <si>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</si>
  <si>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</si>
  <si>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</si>
  <si>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</si>
  <si>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</si>
  <si>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</si>
  <si>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</si>
  <si>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</si>
  <si>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</si>
  <si>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</si>
  <si>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</si>
  <si>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</si>
  <si>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</si>
  <si>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</si>
  <si>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</si>
  <si>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</si>
  <si>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</si>
  <si>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</si>
  <si>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</si>
  <si>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</si>
  <si>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</si>
  <si>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</si>
  <si>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</si>
  <si>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</si>
  <si>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</si>
  <si>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</si>
  <si>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</si>
  <si>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</si>
  <si>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</si>
  <si>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</si>
  <si>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</si>
  <si>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</si>
  <si>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</si>
  <si>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</si>
  <si>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</si>
  <si>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</si>
  <si>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</si>
  <si>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</si>
  <si>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</si>
  <si>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</si>
  <si>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</si>
  <si>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</si>
  <si>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</si>
  <si>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</si>
  <si>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</si>
  <si>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</si>
  <si>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</si>
  <si>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</si>
  <si>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</si>
  <si>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</si>
  <si>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</si>
  <si>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</si>
  <si>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</si>
  <si>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</si>
  <si>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</si>
  <si>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</si>
  <si>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</si>
  <si>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</si>
  <si>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</si>
  <si>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</si>
  <si>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</si>
  <si>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 xml:space="preserve">                                                            </t>
  </si>
  <si>
    <t>Бюджетные назначения  на 2023 год</t>
  </si>
  <si>
    <t>Темп роста 2023 года к 2022 году</t>
  </si>
  <si>
    <t>Исполнение  за 1 полугодие 2022 года</t>
  </si>
  <si>
    <t>Исполнение  за 1 полугодие 2023 года</t>
  </si>
  <si>
    <t>за  1 полугодие 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</si>
</sst>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D73" sqref="D73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5.5703125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137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133</v>
      </c>
      <c r="D7" s="4" t="s">
        <v>136</v>
      </c>
      <c r="E7" s="3" t="s">
        <v>6</v>
      </c>
      <c r="F7" s="4" t="s">
        <v>135</v>
      </c>
      <c r="G7" s="3" t="s">
        <v>134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SUM(C10:C20)</f>
        <v>145628.30000000002</v>
      </c>
      <c r="D9" s="6">
        <f>SUM(D10:D20)</f>
        <v>55706.399999999994</v>
      </c>
      <c r="E9" s="6">
        <f>IFERROR(D9/C9*100,0)</f>
        <v>38.252455051662338</v>
      </c>
      <c r="F9" s="6">
        <f>SUM(F10:F20)</f>
        <v>67696.400000000009</v>
      </c>
      <c r="G9" s="7">
        <f>IFERROR(D9/F9*100,0)</f>
        <v>82.288570736405461</v>
      </c>
    </row>
    <row r="10" spans="1:7" ht="15.75">
      <c r="A10" s="9" t="s">
        <v>9</v>
      </c>
      <c r="B10" s="10" t="s">
        <v>10</v>
      </c>
      <c r="C10" s="11">
        <v>59011.6</v>
      </c>
      <c r="D10" s="11">
        <v>24355.3</v>
      </c>
      <c r="E10" s="11">
        <f>IFERROR(D10/C10*100,0)</f>
        <v>41.2720549857994</v>
      </c>
      <c r="F10" s="34">
        <v>28054</v>
      </c>
      <c r="G10" s="12">
        <f t="shared" ref="G10:G26" si="0">IFERROR(D10/F10*100,0)</f>
        <v>86.815783845440933</v>
      </c>
    </row>
    <row r="11" spans="1:7" ht="47.25">
      <c r="A11" s="9" t="s">
        <v>11</v>
      </c>
      <c r="B11" s="10" t="s">
        <v>12</v>
      </c>
      <c r="C11" s="11">
        <v>1240.8</v>
      </c>
      <c r="D11" s="11">
        <v>676.1</v>
      </c>
      <c r="E11" s="11">
        <f t="shared" ref="E11:E26" si="1">IFERROR(D11/C11*100,0)</f>
        <v>54.489039329464859</v>
      </c>
      <c r="F11" s="34">
        <v>645</v>
      </c>
      <c r="G11" s="12">
        <f t="shared" si="0"/>
        <v>104.82170542635659</v>
      </c>
    </row>
    <row r="12" spans="1:7" ht="15.75">
      <c r="A12" s="9" t="s">
        <v>13</v>
      </c>
      <c r="B12" s="10" t="s">
        <v>14</v>
      </c>
      <c r="C12" s="11">
        <v>30870.1</v>
      </c>
      <c r="D12" s="11">
        <v>19573.3</v>
      </c>
      <c r="E12" s="11">
        <f t="shared" si="1"/>
        <v>63.405366357737748</v>
      </c>
      <c r="F12" s="34">
        <v>23049.3</v>
      </c>
      <c r="G12" s="12">
        <f t="shared" si="0"/>
        <v>84.91928171354445</v>
      </c>
    </row>
    <row r="13" spans="1:7" ht="15.75">
      <c r="A13" s="9" t="s">
        <v>130</v>
      </c>
      <c r="B13" s="10" t="s">
        <v>131</v>
      </c>
      <c r="C13" s="11">
        <v>17931.8</v>
      </c>
      <c r="D13" s="11">
        <v>3840.7</v>
      </c>
      <c r="E13" s="11">
        <f t="shared" si="1"/>
        <v>21.418374061722751</v>
      </c>
      <c r="F13" s="34">
        <v>5060.7</v>
      </c>
      <c r="G13" s="12">
        <f t="shared" si="0"/>
        <v>75.892663070326236</v>
      </c>
    </row>
    <row r="14" spans="1:7" ht="15.75">
      <c r="A14" s="9" t="s">
        <v>15</v>
      </c>
      <c r="B14" s="10" t="s">
        <v>16</v>
      </c>
      <c r="C14" s="11">
        <v>1600</v>
      </c>
      <c r="D14" s="11">
        <v>657</v>
      </c>
      <c r="E14" s="11">
        <f t="shared" si="1"/>
        <v>41.0625</v>
      </c>
      <c r="F14" s="34">
        <v>681.4</v>
      </c>
      <c r="G14" s="12">
        <f t="shared" si="0"/>
        <v>96.419137070736724</v>
      </c>
    </row>
    <row r="15" spans="1:7" ht="66.75" customHeight="1">
      <c r="A15" s="9" t="s">
        <v>17</v>
      </c>
      <c r="B15" s="10" t="s">
        <v>18</v>
      </c>
      <c r="C15" s="11">
        <v>4686.5</v>
      </c>
      <c r="D15" s="11">
        <v>2800.3</v>
      </c>
      <c r="E15" s="11">
        <f t="shared" si="1"/>
        <v>59.752480529179564</v>
      </c>
      <c r="F15" s="34">
        <v>2843.7</v>
      </c>
      <c r="G15" s="12">
        <f t="shared" si="0"/>
        <v>98.473819319900144</v>
      </c>
    </row>
    <row r="16" spans="1:7" ht="31.5">
      <c r="A16" s="9" t="s">
        <v>19</v>
      </c>
      <c r="B16" s="10" t="s">
        <v>20</v>
      </c>
      <c r="C16" s="11">
        <v>1904.6</v>
      </c>
      <c r="D16" s="11">
        <v>285.39999999999998</v>
      </c>
      <c r="E16" s="11">
        <f t="shared" si="1"/>
        <v>14.98477370576499</v>
      </c>
      <c r="F16" s="34">
        <v>6040.2</v>
      </c>
      <c r="G16" s="12">
        <f t="shared" si="0"/>
        <v>4.7250091056587529</v>
      </c>
    </row>
    <row r="17" spans="1:7" ht="47.25">
      <c r="A17" s="9" t="s">
        <v>21</v>
      </c>
      <c r="B17" s="10" t="s">
        <v>22</v>
      </c>
      <c r="C17" s="11">
        <v>115.9</v>
      </c>
      <c r="D17" s="11">
        <v>24.2</v>
      </c>
      <c r="E17" s="11">
        <f t="shared" si="1"/>
        <v>20.880069025021569</v>
      </c>
      <c r="F17" s="34">
        <v>42.3</v>
      </c>
      <c r="G17" s="12">
        <f t="shared" si="0"/>
        <v>57.210401891252957</v>
      </c>
    </row>
    <row r="18" spans="1:7" ht="31.5">
      <c r="A18" s="9" t="s">
        <v>23</v>
      </c>
      <c r="B18" s="10" t="s">
        <v>24</v>
      </c>
      <c r="C18" s="11">
        <v>27824.9</v>
      </c>
      <c r="D18" s="11">
        <v>3299.4</v>
      </c>
      <c r="E18" s="11">
        <f t="shared" si="1"/>
        <v>11.857724556063094</v>
      </c>
      <c r="F18" s="34">
        <v>1051.5</v>
      </c>
      <c r="G18" s="12">
        <f t="shared" si="0"/>
        <v>313.78031383737522</v>
      </c>
    </row>
    <row r="19" spans="1:7" ht="31.5">
      <c r="A19" s="9" t="s">
        <v>25</v>
      </c>
      <c r="B19" s="10" t="s">
        <v>26</v>
      </c>
      <c r="C19" s="11">
        <v>442.1</v>
      </c>
      <c r="D19" s="11">
        <v>200.1</v>
      </c>
      <c r="E19" s="11">
        <f t="shared" si="1"/>
        <v>45.261253110156069</v>
      </c>
      <c r="F19" s="34">
        <v>228.3</v>
      </c>
      <c r="G19" s="12">
        <f t="shared" si="0"/>
        <v>87.647831800262807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-5.4</v>
      </c>
      <c r="E20" s="11">
        <f t="shared" si="1"/>
        <v>0</v>
      </c>
      <c r="F20" s="11">
        <v>0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348336.8</v>
      </c>
      <c r="D21" s="6">
        <f>SUM(D22:D25)</f>
        <v>180691.3</v>
      </c>
      <c r="E21" s="6">
        <f t="shared" si="1"/>
        <v>51.872584234568386</v>
      </c>
      <c r="F21" s="6">
        <f>SUM(F22:F25)</f>
        <v>159645.70000000001</v>
      </c>
      <c r="G21" s="7">
        <f t="shared" si="0"/>
        <v>113.18269142231827</v>
      </c>
    </row>
    <row r="22" spans="1:7" ht="47.25">
      <c r="A22" s="9" t="s">
        <v>31</v>
      </c>
      <c r="B22" s="10" t="s">
        <v>32</v>
      </c>
      <c r="C22" s="11">
        <v>348388.3</v>
      </c>
      <c r="D22" s="11">
        <v>180742.8</v>
      </c>
      <c r="E22" s="11">
        <f t="shared" si="1"/>
        <v>51.879698600670579</v>
      </c>
      <c r="F22" s="11">
        <v>162706.5</v>
      </c>
      <c r="G22" s="12">
        <f t="shared" si="0"/>
        <v>111.08517483935798</v>
      </c>
    </row>
    <row r="23" spans="1:7" ht="15.75">
      <c r="A23" s="9" t="s">
        <v>33</v>
      </c>
      <c r="B23" s="10" t="s">
        <v>34</v>
      </c>
      <c r="C23" s="11">
        <v>0</v>
      </c>
      <c r="D23" s="11">
        <v>0</v>
      </c>
      <c r="E23" s="11">
        <f t="shared" si="1"/>
        <v>0</v>
      </c>
      <c r="F23" s="11">
        <v>0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-51.5</v>
      </c>
      <c r="D25" s="11">
        <v>-51.5</v>
      </c>
      <c r="E25" s="11">
        <f t="shared" si="1"/>
        <v>100</v>
      </c>
      <c r="F25" s="11">
        <v>-3060.8</v>
      </c>
      <c r="G25" s="12">
        <f t="shared" si="0"/>
        <v>1.6825666492420281</v>
      </c>
    </row>
    <row r="26" spans="1:7" ht="15.75">
      <c r="A26" s="14"/>
      <c r="B26" s="5" t="s">
        <v>39</v>
      </c>
      <c r="C26" s="6">
        <f>C21+C9</f>
        <v>493965.1</v>
      </c>
      <c r="D26" s="6">
        <f>D21+D9</f>
        <v>236397.69999999998</v>
      </c>
      <c r="E26" s="6">
        <f t="shared" si="1"/>
        <v>47.857166427344765</v>
      </c>
      <c r="F26" s="6">
        <f>F21+F9</f>
        <v>227342.10000000003</v>
      </c>
      <c r="G26" s="7">
        <f t="shared" si="0"/>
        <v>103.98324815333366</v>
      </c>
    </row>
    <row r="27" spans="1:7" ht="15.75">
      <c r="A27" s="14"/>
      <c r="B27" s="26" t="s">
        <v>40</v>
      </c>
      <c r="C27" s="27"/>
      <c r="D27" s="27"/>
      <c r="E27" s="27"/>
      <c r="F27" s="27"/>
      <c r="G27" s="28"/>
    </row>
    <row r="28" spans="1:7" ht="15.75">
      <c r="A28" s="15" t="s">
        <v>41</v>
      </c>
      <c r="B28" s="16" t="s">
        <v>42</v>
      </c>
      <c r="C28" s="6">
        <f>SUM(C29:C35)</f>
        <v>37966.400000000001</v>
      </c>
      <c r="D28" s="6">
        <f>SUM(D29:D35)</f>
        <v>18487</v>
      </c>
      <c r="E28" s="6">
        <f>IFERROR(D28/C28*100,0)</f>
        <v>48.693054911711407</v>
      </c>
      <c r="F28" s="6">
        <f>SUM(F29:F35)</f>
        <v>19643</v>
      </c>
      <c r="G28" s="7">
        <f>IFERROR(D28/F28*100,0)</f>
        <v>94.114951891258968</v>
      </c>
    </row>
    <row r="29" spans="1:7" ht="63">
      <c r="A29" s="17" t="s">
        <v>43</v>
      </c>
      <c r="B29" s="18" t="s">
        <v>44</v>
      </c>
      <c r="C29" s="11">
        <v>2630.9</v>
      </c>
      <c r="D29" s="11">
        <v>834.7</v>
      </c>
      <c r="E29" s="11">
        <f t="shared" ref="E29:E67" si="2">IFERROR(D29/C29*100,0)</f>
        <v>31.726785510661752</v>
      </c>
      <c r="F29" s="11">
        <v>1009.4</v>
      </c>
      <c r="G29" s="12">
        <f t="shared" ref="G29:G67" si="3">IFERROR(D29/F29*100,0)</f>
        <v>82.692688725975842</v>
      </c>
    </row>
    <row r="30" spans="1:7" ht="94.5">
      <c r="A30" s="17" t="s">
        <v>45</v>
      </c>
      <c r="B30" s="18" t="s">
        <v>46</v>
      </c>
      <c r="C30" s="11">
        <v>1329.8</v>
      </c>
      <c r="D30" s="11">
        <v>475.7</v>
      </c>
      <c r="E30" s="11">
        <f t="shared" si="2"/>
        <v>35.772296585952773</v>
      </c>
      <c r="F30" s="11">
        <v>434.6</v>
      </c>
      <c r="G30" s="12">
        <f t="shared" si="3"/>
        <v>109.45697192820984</v>
      </c>
    </row>
    <row r="31" spans="1:7" ht="94.5">
      <c r="A31" s="17" t="s">
        <v>47</v>
      </c>
      <c r="B31" s="18" t="s">
        <v>48</v>
      </c>
      <c r="C31" s="11">
        <v>12894.7</v>
      </c>
      <c r="D31" s="11">
        <v>6661.2</v>
      </c>
      <c r="E31" s="11">
        <f t="shared" si="2"/>
        <v>51.658433309809446</v>
      </c>
      <c r="F31" s="11">
        <v>7927.1</v>
      </c>
      <c r="G31" s="12">
        <f t="shared" si="3"/>
        <v>84.030730027374446</v>
      </c>
    </row>
    <row r="32" spans="1:7" ht="15.75">
      <c r="A32" s="17" t="s">
        <v>49</v>
      </c>
      <c r="B32" s="18" t="s">
        <v>50</v>
      </c>
      <c r="C32" s="11">
        <v>1.4</v>
      </c>
      <c r="D32" s="11">
        <v>0</v>
      </c>
      <c r="E32" s="11">
        <f t="shared" si="2"/>
        <v>0</v>
      </c>
      <c r="F32" s="11">
        <v>7.3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8381.2999999999993</v>
      </c>
      <c r="D33" s="11">
        <v>4687.5</v>
      </c>
      <c r="E33" s="11">
        <f t="shared" si="2"/>
        <v>55.928077983129107</v>
      </c>
      <c r="F33" s="11">
        <v>3645.7</v>
      </c>
      <c r="G33" s="12">
        <f t="shared" si="3"/>
        <v>128.57613078421156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12678.3</v>
      </c>
      <c r="D35" s="11">
        <v>5827.9</v>
      </c>
      <c r="E35" s="11">
        <f t="shared" si="2"/>
        <v>45.967519304638635</v>
      </c>
      <c r="F35" s="11">
        <v>6618.9</v>
      </c>
      <c r="G35" s="12">
        <f t="shared" si="3"/>
        <v>88.049373763011985</v>
      </c>
    </row>
    <row r="36" spans="1:7" ht="15.75">
      <c r="A36" s="15" t="s">
        <v>57</v>
      </c>
      <c r="B36" s="16" t="s">
        <v>58</v>
      </c>
      <c r="C36" s="6">
        <f>SUM(C37:C39)</f>
        <v>44960.5</v>
      </c>
      <c r="D36" s="6">
        <f>SUM(D37:D39)</f>
        <v>3562.7</v>
      </c>
      <c r="E36" s="6">
        <f t="shared" si="2"/>
        <v>7.9240666807531053</v>
      </c>
      <c r="F36" s="6">
        <f>SUM(F37:F39)</f>
        <v>1038</v>
      </c>
      <c r="G36" s="7">
        <f t="shared" si="3"/>
        <v>343.22736030828514</v>
      </c>
    </row>
    <row r="37" spans="1:7" ht="15.75">
      <c r="A37" s="17" t="s">
        <v>59</v>
      </c>
      <c r="B37" s="18" t="s">
        <v>60</v>
      </c>
      <c r="C37" s="11">
        <v>37.4</v>
      </c>
      <c r="D37" s="11">
        <v>36.9</v>
      </c>
      <c r="E37" s="11">
        <f t="shared" si="2"/>
        <v>98.663101604278069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35687.9</v>
      </c>
      <c r="D38" s="11">
        <v>597.6</v>
      </c>
      <c r="E38" s="11">
        <f t="shared" si="2"/>
        <v>1.6745171332580511</v>
      </c>
      <c r="F38" s="11">
        <v>56</v>
      </c>
      <c r="G38" s="12">
        <f t="shared" si="3"/>
        <v>1067.1428571428573</v>
      </c>
    </row>
    <row r="39" spans="1:7" ht="31.5">
      <c r="A39" s="17" t="s">
        <v>63</v>
      </c>
      <c r="B39" s="18" t="s">
        <v>64</v>
      </c>
      <c r="C39" s="11">
        <v>9235.2000000000007</v>
      </c>
      <c r="D39" s="11">
        <v>2928.2</v>
      </c>
      <c r="E39" s="11">
        <f t="shared" si="2"/>
        <v>31.706947331947326</v>
      </c>
      <c r="F39" s="11">
        <v>982</v>
      </c>
      <c r="G39" s="12">
        <f t="shared" si="3"/>
        <v>298.18737270875761</v>
      </c>
    </row>
    <row r="40" spans="1:7" ht="31.5">
      <c r="A40" s="15" t="s">
        <v>65</v>
      </c>
      <c r="B40" s="16" t="s">
        <v>66</v>
      </c>
      <c r="C40" s="6">
        <f>SUM(C41:C42)</f>
        <v>0</v>
      </c>
      <c r="D40" s="6">
        <f>SUM(D41:D41)</f>
        <v>0</v>
      </c>
      <c r="E40" s="6">
        <f t="shared" si="2"/>
        <v>0</v>
      </c>
      <c r="F40" s="6">
        <f>SUM(F41:F41)</f>
        <v>0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0</v>
      </c>
      <c r="D41" s="11">
        <v>0</v>
      </c>
      <c r="E41" s="11">
        <f t="shared" si="2"/>
        <v>0</v>
      </c>
      <c r="F41" s="11">
        <v>0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365865.7</v>
      </c>
      <c r="D45" s="6">
        <f>SUM(D46:D50)</f>
        <v>188194.00000000003</v>
      </c>
      <c r="E45" s="6">
        <f t="shared" si="2"/>
        <v>51.43800033728224</v>
      </c>
      <c r="F45" s="6">
        <f>SUM(F46:F50)</f>
        <v>180998.6</v>
      </c>
      <c r="G45" s="7">
        <f t="shared" si="3"/>
        <v>103.97538986489398</v>
      </c>
    </row>
    <row r="46" spans="1:7" ht="15.75">
      <c r="A46" s="17" t="s">
        <v>73</v>
      </c>
      <c r="B46" s="18" t="s">
        <v>74</v>
      </c>
      <c r="C46" s="11">
        <v>88729.5</v>
      </c>
      <c r="D46" s="11">
        <v>41885.5</v>
      </c>
      <c r="E46" s="11">
        <f t="shared" si="2"/>
        <v>47.205833460123181</v>
      </c>
      <c r="F46" s="11">
        <v>38365.4</v>
      </c>
      <c r="G46" s="12">
        <f t="shared" si="3"/>
        <v>109.17519431571154</v>
      </c>
    </row>
    <row r="47" spans="1:7" ht="15.75">
      <c r="A47" s="17" t="s">
        <v>75</v>
      </c>
      <c r="B47" s="18" t="s">
        <v>76</v>
      </c>
      <c r="C47" s="11">
        <v>257904.3</v>
      </c>
      <c r="D47" s="11">
        <v>135490.6</v>
      </c>
      <c r="E47" s="11">
        <f t="shared" si="2"/>
        <v>52.535223336718317</v>
      </c>
      <c r="F47" s="11">
        <v>132580.29999999999</v>
      </c>
      <c r="G47" s="12">
        <f t="shared" si="3"/>
        <v>102.19512250311699</v>
      </c>
    </row>
    <row r="48" spans="1:7" ht="15.75">
      <c r="A48" s="17" t="s">
        <v>77</v>
      </c>
      <c r="B48" s="18" t="s">
        <v>78</v>
      </c>
      <c r="C48" s="11">
        <v>2112.1999999999998</v>
      </c>
      <c r="D48" s="11">
        <v>2094.1999999999998</v>
      </c>
      <c r="E48" s="11">
        <f t="shared" si="2"/>
        <v>99.147807972729851</v>
      </c>
      <c r="F48" s="11">
        <v>2928.7</v>
      </c>
      <c r="G48" s="12">
        <f t="shared" si="3"/>
        <v>71.506128999214667</v>
      </c>
    </row>
    <row r="49" spans="1:7" ht="31.5">
      <c r="A49" s="17" t="s">
        <v>79</v>
      </c>
      <c r="B49" s="18" t="s">
        <v>80</v>
      </c>
      <c r="C49" s="11">
        <v>0</v>
      </c>
      <c r="D49" s="11">
        <v>0</v>
      </c>
      <c r="E49" s="11">
        <f t="shared" si="2"/>
        <v>0</v>
      </c>
      <c r="F49" s="11">
        <v>299.10000000000002</v>
      </c>
      <c r="G49" s="12">
        <f t="shared" si="3"/>
        <v>0</v>
      </c>
    </row>
    <row r="50" spans="1:7" ht="31.5">
      <c r="A50" s="17" t="s">
        <v>81</v>
      </c>
      <c r="B50" s="18" t="s">
        <v>82</v>
      </c>
      <c r="C50" s="11">
        <v>17119.7</v>
      </c>
      <c r="D50" s="11">
        <v>8723.7000000000007</v>
      </c>
      <c r="E50" s="11">
        <f t="shared" si="2"/>
        <v>50.957084528350386</v>
      </c>
      <c r="F50" s="11">
        <v>6825.1</v>
      </c>
      <c r="G50" s="12">
        <f t="shared" si="3"/>
        <v>127.81790742992779</v>
      </c>
    </row>
    <row r="51" spans="1:7" ht="16.5" customHeight="1">
      <c r="A51" s="15" t="s">
        <v>83</v>
      </c>
      <c r="B51" s="16" t="s">
        <v>84</v>
      </c>
      <c r="C51" s="6">
        <f>SUM(C52:C53)</f>
        <v>60869.1</v>
      </c>
      <c r="D51" s="6">
        <f>SUM(D52:D53)</f>
        <v>27430.699999999997</v>
      </c>
      <c r="E51" s="6">
        <f t="shared" si="2"/>
        <v>45.065065854431886</v>
      </c>
      <c r="F51" s="6">
        <f>SUM(F52:F53)</f>
        <v>27102.1</v>
      </c>
      <c r="G51" s="7">
        <f t="shared" si="3"/>
        <v>101.21245217160293</v>
      </c>
    </row>
    <row r="52" spans="1:7" ht="15.75">
      <c r="A52" s="17" t="s">
        <v>85</v>
      </c>
      <c r="B52" s="18" t="s">
        <v>86</v>
      </c>
      <c r="C52" s="11">
        <v>50074.2</v>
      </c>
      <c r="D52" s="11">
        <v>21630.799999999999</v>
      </c>
      <c r="E52" s="11">
        <f t="shared" si="2"/>
        <v>43.197494917542365</v>
      </c>
      <c r="F52" s="11">
        <v>21685</v>
      </c>
      <c r="G52" s="12">
        <f t="shared" si="3"/>
        <v>99.750057643532401</v>
      </c>
    </row>
    <row r="53" spans="1:7" ht="31.5">
      <c r="A53" s="17" t="s">
        <v>87</v>
      </c>
      <c r="B53" s="18" t="s">
        <v>88</v>
      </c>
      <c r="C53" s="11">
        <v>10794.9</v>
      </c>
      <c r="D53" s="11">
        <v>5799.9</v>
      </c>
      <c r="E53" s="11">
        <f t="shared" si="2"/>
        <v>53.728149403885162</v>
      </c>
      <c r="F53" s="11">
        <v>5417.1</v>
      </c>
      <c r="G53" s="12">
        <f t="shared" si="3"/>
        <v>107.06651160214872</v>
      </c>
    </row>
    <row r="54" spans="1:7" ht="15.75">
      <c r="A54" s="15" t="s">
        <v>89</v>
      </c>
      <c r="B54" s="16" t="s">
        <v>90</v>
      </c>
      <c r="C54" s="6">
        <f>SUM(C55:C57)</f>
        <v>3158.3</v>
      </c>
      <c r="D54" s="6">
        <f>SUM(D55:D57)</f>
        <v>1417.6999999999998</v>
      </c>
      <c r="E54" s="6">
        <f t="shared" si="2"/>
        <v>44.888072697337165</v>
      </c>
      <c r="F54" s="6">
        <f>SUM(F55:F57)</f>
        <v>1250.1000000000001</v>
      </c>
      <c r="G54" s="7">
        <f t="shared" si="3"/>
        <v>113.40692744580431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294.8</v>
      </c>
      <c r="D56" s="11">
        <v>204.1</v>
      </c>
      <c r="E56" s="11">
        <f t="shared" si="2"/>
        <v>69.233378561736771</v>
      </c>
      <c r="F56" s="11">
        <v>163.19999999999999</v>
      </c>
      <c r="G56" s="12">
        <f t="shared" si="3"/>
        <v>125.06127450980394</v>
      </c>
    </row>
    <row r="57" spans="1:7" ht="15.75">
      <c r="A57" s="19" t="s">
        <v>95</v>
      </c>
      <c r="B57" s="20" t="s">
        <v>96</v>
      </c>
      <c r="C57" s="11">
        <v>2863.5</v>
      </c>
      <c r="D57" s="11">
        <v>1213.5999999999999</v>
      </c>
      <c r="E57" s="11">
        <f t="shared" si="2"/>
        <v>42.381700715907108</v>
      </c>
      <c r="F57" s="11">
        <v>1086.9000000000001</v>
      </c>
      <c r="G57" s="12">
        <f t="shared" si="3"/>
        <v>111.65700616432052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31</v>
      </c>
      <c r="E58" s="6">
        <f t="shared" si="2"/>
        <v>62</v>
      </c>
      <c r="F58" s="6">
        <f>SUM(F59)</f>
        <v>22</v>
      </c>
      <c r="G58" s="7">
        <f t="shared" si="3"/>
        <v>140.90909090909091</v>
      </c>
    </row>
    <row r="59" spans="1:7" ht="15.75">
      <c r="A59" s="17" t="s">
        <v>99</v>
      </c>
      <c r="B59" s="18" t="s">
        <v>100</v>
      </c>
      <c r="C59" s="11">
        <v>50</v>
      </c>
      <c r="D59" s="11">
        <v>31</v>
      </c>
      <c r="E59" s="11">
        <f t="shared" si="2"/>
        <v>62</v>
      </c>
      <c r="F59" s="11">
        <v>22</v>
      </c>
      <c r="G59" s="12">
        <f t="shared" si="3"/>
        <v>140.90909090909091</v>
      </c>
    </row>
    <row r="60" spans="1:7" ht="15.75">
      <c r="A60" s="15" t="s">
        <v>101</v>
      </c>
      <c r="B60" s="16" t="s">
        <v>102</v>
      </c>
      <c r="C60" s="6">
        <f>SUM(C61:C61)</f>
        <v>1129.9000000000001</v>
      </c>
      <c r="D60" s="6">
        <f>SUM(D61:D61)</f>
        <v>999.6</v>
      </c>
      <c r="E60" s="6">
        <f t="shared" si="2"/>
        <v>88.468006018231691</v>
      </c>
      <c r="F60" s="6">
        <f>SUM(F61:F61)</f>
        <v>622.6</v>
      </c>
      <c r="G60" s="7">
        <f t="shared" si="3"/>
        <v>160.55252168326373</v>
      </c>
    </row>
    <row r="61" spans="1:7" ht="31.5">
      <c r="A61" s="17" t="s">
        <v>103</v>
      </c>
      <c r="B61" s="18" t="s">
        <v>104</v>
      </c>
      <c r="C61" s="11">
        <v>1129.9000000000001</v>
      </c>
      <c r="D61" s="11">
        <v>999.6</v>
      </c>
      <c r="E61" s="11">
        <f t="shared" si="2"/>
        <v>88.468006018231691</v>
      </c>
      <c r="F61" s="11">
        <v>622.6</v>
      </c>
      <c r="G61" s="12">
        <f t="shared" si="3"/>
        <v>160.55252168326373</v>
      </c>
    </row>
    <row r="62" spans="1:7" ht="31.5">
      <c r="A62" s="15" t="s">
        <v>105</v>
      </c>
      <c r="B62" s="16" t="s">
        <v>106</v>
      </c>
      <c r="C62" s="6">
        <f>SUM(C63)</f>
        <v>20.3</v>
      </c>
      <c r="D62" s="6">
        <f>SUM(D63)</f>
        <v>0</v>
      </c>
      <c r="E62" s="6">
        <f t="shared" si="2"/>
        <v>0</v>
      </c>
      <c r="F62" s="6">
        <f>SUM(F63)</f>
        <v>1.1000000000000001</v>
      </c>
      <c r="G62" s="7">
        <f t="shared" si="3"/>
        <v>0</v>
      </c>
    </row>
    <row r="63" spans="1:7" ht="47.25">
      <c r="A63" s="17" t="s">
        <v>107</v>
      </c>
      <c r="B63" s="18" t="s">
        <v>108</v>
      </c>
      <c r="C63" s="11">
        <v>20.3</v>
      </c>
      <c r="D63" s="11">
        <v>0</v>
      </c>
      <c r="E63" s="11">
        <f t="shared" si="2"/>
        <v>0</v>
      </c>
      <c r="F63" s="11">
        <v>1.1000000000000001</v>
      </c>
      <c r="G63" s="12">
        <f t="shared" si="3"/>
        <v>0</v>
      </c>
    </row>
    <row r="64" spans="1:7" ht="63">
      <c r="A64" s="15" t="s">
        <v>109</v>
      </c>
      <c r="B64" s="16" t="s">
        <v>110</v>
      </c>
      <c r="C64" s="6">
        <f>SUM(C65:C66)</f>
        <v>2414.5</v>
      </c>
      <c r="D64" s="6">
        <f>SUM(D65:D66)</f>
        <v>1048.0999999999999</v>
      </c>
      <c r="E64" s="6">
        <f t="shared" si="2"/>
        <v>43.408573203561815</v>
      </c>
      <c r="F64" s="6">
        <f>SUM(F65:F66)</f>
        <v>719</v>
      </c>
      <c r="G64" s="7">
        <f t="shared" si="3"/>
        <v>145.77190542420027</v>
      </c>
    </row>
    <row r="65" spans="1:7" ht="63">
      <c r="A65" s="17" t="s">
        <v>111</v>
      </c>
      <c r="B65" s="18" t="s">
        <v>112</v>
      </c>
      <c r="C65" s="11">
        <v>2414.5</v>
      </c>
      <c r="D65" s="11">
        <v>1048.0999999999999</v>
      </c>
      <c r="E65" s="11">
        <f t="shared" si="2"/>
        <v>43.408573203561815</v>
      </c>
      <c r="F65" s="11">
        <v>719</v>
      </c>
      <c r="G65" s="12">
        <f t="shared" si="3"/>
        <v>145.77190542420027</v>
      </c>
    </row>
    <row r="66" spans="1:7" ht="31.5">
      <c r="A66" s="17" t="s">
        <v>113</v>
      </c>
      <c r="B66" s="18" t="s">
        <v>114</v>
      </c>
      <c r="C66" s="11">
        <v>0</v>
      </c>
      <c r="D66" s="11" t="s">
        <v>132</v>
      </c>
      <c r="E66" s="11">
        <f t="shared" si="2"/>
        <v>0</v>
      </c>
      <c r="F66" s="11" t="s">
        <v>132</v>
      </c>
      <c r="G66" s="12">
        <f t="shared" si="3"/>
        <v>0</v>
      </c>
    </row>
    <row r="67" spans="1:7" ht="15.75">
      <c r="A67" s="14"/>
      <c r="B67" s="5" t="s">
        <v>39</v>
      </c>
      <c r="C67" s="6">
        <f>C64+C62+C60+C58+C54+C51+C45+C40+C36+C28+C43</f>
        <v>516434.70000000007</v>
      </c>
      <c r="D67" s="6">
        <f>D64+D62+D60+D58+D54+D51+D45+D40+D36+D28+D43</f>
        <v>241170.80000000005</v>
      </c>
      <c r="E67" s="6">
        <f t="shared" si="2"/>
        <v>46.699185782829858</v>
      </c>
      <c r="F67" s="6">
        <f>F64+F62+F60+F58+F54+F51+F45+F40+F36+F28+F43</f>
        <v>231396.5</v>
      </c>
      <c r="G67" s="7">
        <f t="shared" si="3"/>
        <v>104.22404833262388</v>
      </c>
    </row>
    <row r="68" spans="1:7" ht="31.5">
      <c r="A68" s="21"/>
      <c r="B68" s="10" t="s">
        <v>115</v>
      </c>
      <c r="C68" s="11">
        <f>C26-C67</f>
        <v>-22469.600000000093</v>
      </c>
      <c r="D68" s="11">
        <f>D26-D67</f>
        <v>-4773.100000000064</v>
      </c>
      <c r="E68" s="22" t="s">
        <v>116</v>
      </c>
      <c r="F68" s="11">
        <f>F26-F67</f>
        <v>-4054.3999999999651</v>
      </c>
      <c r="G68" s="23" t="s">
        <v>116</v>
      </c>
    </row>
    <row r="69" spans="1:7" ht="15.75" customHeight="1">
      <c r="A69" s="14"/>
      <c r="B69" s="26" t="s">
        <v>117</v>
      </c>
      <c r="C69" s="27"/>
      <c r="D69" s="27"/>
      <c r="E69" s="27"/>
      <c r="F69" s="27"/>
      <c r="G69" s="28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0</v>
      </c>
      <c r="D71" s="11">
        <v>6500</v>
      </c>
      <c r="E71" s="22" t="s">
        <v>116</v>
      </c>
      <c r="F71" s="11">
        <v>1552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22469.599999999999</v>
      </c>
      <c r="D72" s="11">
        <v>-1726.9</v>
      </c>
      <c r="E72" s="22" t="s">
        <v>116</v>
      </c>
      <c r="F72" s="11">
        <v>2502.4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22469.599999999999</v>
      </c>
      <c r="D74" s="6">
        <f>D70+D71+D72+D73</f>
        <v>4773.1000000000004</v>
      </c>
      <c r="E74" s="22" t="s">
        <v>116</v>
      </c>
      <c r="F74" s="6">
        <f>F70+F71+F72+F73</f>
        <v>4054.4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2023-04-06T12:56:21Z</cp:lastPrinted>
  <dcterms:created xsi:type="dcterms:W3CDTF">2018-01-11T14:02:29Z</dcterms:created>
  <dcterms:modified xsi:type="dcterms:W3CDTF">2023-07-04T11:43:58Z</dcterms:modified>
</cp:coreProperties>
</file>